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nschen-my.sharepoint.com/personal/gisela_menschen_onmicrosoft_com/Documents/Arbeit/Geld/"/>
    </mc:Choice>
  </mc:AlternateContent>
  <xr:revisionPtr revIDLastSave="25" documentId="8_{1FD8998F-F90F-4728-9534-A89EE1EA4448}" xr6:coauthVersionLast="45" xr6:coauthVersionMax="45" xr10:uidLastSave="{8E4E2CFC-EBD3-4403-9334-BA6282C72EAC}"/>
  <bookViews>
    <workbookView xWindow="-108" yWindow="-108" windowWidth="23256" windowHeight="12576" activeTab="1" xr2:uid="{9A13B5C9-F63B-4AF0-A110-7BF8E5733BF6}"/>
  </bookViews>
  <sheets>
    <sheet name="Bedarf" sheetId="1" r:id="rId1"/>
    <sheet name="Deck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B5" i="2"/>
  <c r="B20" i="1"/>
  <c r="B22" i="1" s="1"/>
  <c r="B12" i="1"/>
  <c r="B11" i="2" l="1"/>
  <c r="B8" i="2"/>
  <c r="B19" i="2"/>
  <c r="B24" i="1"/>
  <c r="B13" i="2" l="1"/>
  <c r="B28" i="2"/>
  <c r="B21" i="2"/>
  <c r="B23" i="2" l="1"/>
  <c r="B30" i="2"/>
</calcChain>
</file>

<file path=xl/sharedStrings.xml><?xml version="1.0" encoding="utf-8"?>
<sst xmlns="http://schemas.openxmlformats.org/spreadsheetml/2006/main" count="38" uniqueCount="38">
  <si>
    <t>Gesetzliche Rente</t>
  </si>
  <si>
    <t>Betriebsrente</t>
  </si>
  <si>
    <t>Lebensversicherung</t>
  </si>
  <si>
    <t>Rürup</t>
  </si>
  <si>
    <t>Riester</t>
  </si>
  <si>
    <t>Summe</t>
  </si>
  <si>
    <t xml:space="preserve">Mit was ist zu rechnen: </t>
  </si>
  <si>
    <t>Meine aktuellen Ausgaben (monatlich)</t>
  </si>
  <si>
    <t xml:space="preserve">Im Alter möchte ich monatlich zur Verfügung haben: </t>
  </si>
  <si>
    <t xml:space="preserve">Meine persönliche Inflation: </t>
  </si>
  <si>
    <t xml:space="preserve">Jahre bis zur Rente: </t>
  </si>
  <si>
    <t xml:space="preserve">Rentenbedarf (inkl. Inflation): </t>
  </si>
  <si>
    <t xml:space="preserve">Wie alt willst Du werden? </t>
  </si>
  <si>
    <t xml:space="preserve">Dauer, die Deine Rente reichen soll: </t>
  </si>
  <si>
    <t>(Hier ist die Inflation noch nicht einberechnet)</t>
  </si>
  <si>
    <t>Monatliche Sparsumme</t>
  </si>
  <si>
    <t>Rendite</t>
  </si>
  <si>
    <t>Rendite auf das existierende Kapital</t>
  </si>
  <si>
    <t>Dauer bis zur Rente</t>
  </si>
  <si>
    <t>Noch benötigtes Kapital zur Rente</t>
  </si>
  <si>
    <t>Kapital zum Renteneintritt</t>
  </si>
  <si>
    <t>(Beides nach heutiger Kaufkraft eingeben)</t>
  </si>
  <si>
    <t>(aus Deiner Vermögensübersicht)</t>
  </si>
  <si>
    <t>Dein Alter:</t>
  </si>
  <si>
    <t xml:space="preserve">Mit welchem Alter willst Du in </t>
  </si>
  <si>
    <t xml:space="preserve">Rente gehen? </t>
  </si>
  <si>
    <t xml:space="preserve">Passt es jetzt? </t>
  </si>
  <si>
    <t xml:space="preserve">Benötigtes Kapital für die gesamte restliche Lebensdauer </t>
  </si>
  <si>
    <t>Was besitzt Du bereits?</t>
  </si>
  <si>
    <t>Bestehendes Kapital zum Eintritt der Rente</t>
  </si>
  <si>
    <t>Rentenlücke (negative Beträge wären</t>
  </si>
  <si>
    <t>hier positiv)</t>
  </si>
  <si>
    <t>Mein kleiner Rentenrechner</t>
  </si>
  <si>
    <t>von Gisela Enders (copyright)</t>
  </si>
  <si>
    <t>Dein Bedarf im Alter und wie Du es deckst</t>
  </si>
  <si>
    <t>Gedeckt durch Renteneinkünfte</t>
  </si>
  <si>
    <t>Was noch fehlt:</t>
  </si>
  <si>
    <t>Renteneintritt (so wie es der Staat vorsieht)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</si>
</sst>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2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1"/>
      <color rgb="FF20292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64" fontId="1" fillId="0" borderId="0" xfId="0" applyNumberFormat="1" applyFont="1"/>
    <xf numFmtId="0" fontId="0" fillId="0" borderId="0" xfId="0" applyFont="1"/>
    <xf numFmtId="0" fontId="0" fillId="2" borderId="0" xfId="0" applyFont="1" applyFill="1"/>
    <xf numFmtId="164" fontId="0" fillId="3" borderId="0" xfId="0" applyNumberFormat="1" applyFont="1" applyFill="1"/>
    <xf numFmtId="8" fontId="0" fillId="3" borderId="0" xfId="0" applyNumberFormat="1" applyFont="1" applyFill="1"/>
    <xf numFmtId="164" fontId="0" fillId="2" borderId="0" xfId="0" applyNumberFormat="1" applyFont="1" applyFill="1"/>
    <xf numFmtId="0" fontId="0" fillId="0" borderId="0" xfId="0" applyFill="1" applyBorder="1"/>
    <xf numFmtId="164" fontId="0" fillId="5" borderId="0" xfId="0" applyNumberFormat="1" applyFill="1"/>
    <xf numFmtId="164" fontId="6" fillId="5" borderId="0" xfId="0" applyNumberFormat="1" applyFont="1" applyFill="1"/>
    <xf numFmtId="0" fontId="3" fillId="0" borderId="0" xfId="0" applyFont="1" applyAlignment="1">
      <alignment wrapText="1"/>
    </xf>
    <xf numFmtId="0" fontId="0" fillId="0" borderId="0" xfId="0" applyAlignment="1"/>
    <xf numFmtId="9" fontId="0" fillId="6" borderId="0" xfId="0" applyNumberFormat="1" applyFont="1" applyFill="1"/>
    <xf numFmtId="0" fontId="0" fillId="6" borderId="0" xfId="0" applyFont="1" applyFill="1"/>
    <xf numFmtId="164" fontId="0" fillId="0" borderId="0" xfId="0" applyNumberFormat="1" applyFont="1" applyFill="1"/>
    <xf numFmtId="6" fontId="0" fillId="3" borderId="0" xfId="0" applyNumberFormat="1" applyFont="1" applyFill="1"/>
    <xf numFmtId="164" fontId="0" fillId="7" borderId="0" xfId="0" applyNumberFormat="1" applyFill="1"/>
    <xf numFmtId="9" fontId="0" fillId="7" borderId="0" xfId="0" applyNumberFormat="1" applyFill="1"/>
    <xf numFmtId="0" fontId="3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DF15A-7EFE-46DF-B6B6-AECB67DBFF9D}">
  <dimension ref="A1:H25"/>
  <sheetViews>
    <sheetView workbookViewId="0">
      <selection activeCell="C16" sqref="C16"/>
    </sheetView>
  </sheetViews>
  <sheetFormatPr baseColWidth="10" defaultRowHeight="14.4" x14ac:dyDescent="0.3"/>
  <cols>
    <col min="1" max="1" width="35.33203125" style="6" customWidth="1"/>
    <col min="7" max="7" width="13.5546875" customWidth="1"/>
  </cols>
  <sheetData>
    <row r="1" spans="1:8" ht="42" customHeight="1" x14ac:dyDescent="0.55000000000000004">
      <c r="A1" s="28" t="s">
        <v>32</v>
      </c>
      <c r="B1" s="29"/>
      <c r="C1" s="29"/>
      <c r="E1" s="2" t="s">
        <v>33</v>
      </c>
    </row>
    <row r="2" spans="1:8" ht="27" customHeight="1" x14ac:dyDescent="0.55000000000000004">
      <c r="A2" s="20"/>
      <c r="B2" s="21"/>
      <c r="C2" s="21"/>
      <c r="E2" s="3"/>
    </row>
    <row r="3" spans="1:8" x14ac:dyDescent="0.3">
      <c r="D3" t="s">
        <v>23</v>
      </c>
      <c r="E3" s="4">
        <v>40</v>
      </c>
      <c r="F3" t="s">
        <v>24</v>
      </c>
      <c r="H3" s="4">
        <v>67</v>
      </c>
    </row>
    <row r="4" spans="1:8" x14ac:dyDescent="0.3">
      <c r="A4" s="8" t="s">
        <v>6</v>
      </c>
      <c r="F4" t="s">
        <v>25</v>
      </c>
    </row>
    <row r="6" spans="1:8" x14ac:dyDescent="0.3">
      <c r="A6" s="6" t="s">
        <v>0</v>
      </c>
      <c r="B6" s="5">
        <v>1000</v>
      </c>
    </row>
    <row r="7" spans="1:8" x14ac:dyDescent="0.3">
      <c r="A7" s="6" t="s">
        <v>1</v>
      </c>
      <c r="B7" s="5">
        <v>0</v>
      </c>
    </row>
    <row r="8" spans="1:8" x14ac:dyDescent="0.3">
      <c r="A8" s="6" t="s">
        <v>2</v>
      </c>
      <c r="B8" s="5">
        <v>0</v>
      </c>
    </row>
    <row r="9" spans="1:8" x14ac:dyDescent="0.3">
      <c r="A9" s="6" t="s">
        <v>3</v>
      </c>
      <c r="B9" s="5">
        <v>0</v>
      </c>
    </row>
    <row r="10" spans="1:8" x14ac:dyDescent="0.3">
      <c r="A10" s="6" t="s">
        <v>4</v>
      </c>
      <c r="B10" s="5">
        <v>0</v>
      </c>
    </row>
    <row r="11" spans="1:8" x14ac:dyDescent="0.3">
      <c r="B11" s="1"/>
    </row>
    <row r="12" spans="1:8" x14ac:dyDescent="0.3">
      <c r="A12" s="6" t="s">
        <v>5</v>
      </c>
      <c r="B12" s="1">
        <f>SUM(B6:B10)</f>
        <v>1000</v>
      </c>
    </row>
    <row r="13" spans="1:8" x14ac:dyDescent="0.3">
      <c r="B13" s="1"/>
    </row>
    <row r="14" spans="1:8" ht="28.8" x14ac:dyDescent="0.3">
      <c r="A14" s="8" t="s">
        <v>7</v>
      </c>
      <c r="B14" s="5">
        <v>2000</v>
      </c>
    </row>
    <row r="15" spans="1:8" ht="28.8" x14ac:dyDescent="0.3">
      <c r="A15" s="6" t="s">
        <v>8</v>
      </c>
      <c r="B15" s="26">
        <v>2000</v>
      </c>
    </row>
    <row r="16" spans="1:8" ht="28.8" x14ac:dyDescent="0.3">
      <c r="A16" s="7" t="s">
        <v>21</v>
      </c>
    </row>
    <row r="18" spans="1:2" x14ac:dyDescent="0.3">
      <c r="A18" s="6" t="s">
        <v>9</v>
      </c>
      <c r="B18" s="27">
        <v>0.02</v>
      </c>
    </row>
    <row r="20" spans="1:2" x14ac:dyDescent="0.3">
      <c r="A20" s="6" t="s">
        <v>10</v>
      </c>
      <c r="B20" s="17">
        <f>SUM(H3-E3)</f>
        <v>27</v>
      </c>
    </row>
    <row r="22" spans="1:2" x14ac:dyDescent="0.3">
      <c r="A22" s="6" t="s">
        <v>11</v>
      </c>
      <c r="B22" s="18">
        <f>B15*(1+B18)^B20</f>
        <v>3413.7729532822091</v>
      </c>
    </row>
    <row r="24" spans="1:2" x14ac:dyDescent="0.3">
      <c r="A24" s="6" t="s">
        <v>30</v>
      </c>
      <c r="B24" s="18">
        <f>SUM(B22-B12)</f>
        <v>2413.7729532822091</v>
      </c>
    </row>
    <row r="25" spans="1:2" x14ac:dyDescent="0.3">
      <c r="A25" s="6" t="s">
        <v>31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30E7-9B9F-40DD-BB62-3E0668DCD19A}">
  <dimension ref="A1:C30"/>
  <sheetViews>
    <sheetView tabSelected="1" workbookViewId="0">
      <selection activeCell="B26" sqref="B26"/>
    </sheetView>
  </sheetViews>
  <sheetFormatPr baseColWidth="10" defaultRowHeight="14.4" x14ac:dyDescent="0.3"/>
  <cols>
    <col min="1" max="1" width="49.5546875" style="6" customWidth="1"/>
    <col min="2" max="2" width="16.109375" style="12" customWidth="1"/>
  </cols>
  <sheetData>
    <row r="1" spans="1:3" ht="30.6" customHeight="1" x14ac:dyDescent="0.45">
      <c r="A1" s="30" t="s">
        <v>34</v>
      </c>
      <c r="B1" s="29"/>
      <c r="C1" s="29"/>
    </row>
    <row r="4" spans="1:3" x14ac:dyDescent="0.3">
      <c r="A4" s="9" t="s">
        <v>12</v>
      </c>
      <c r="B4" s="13">
        <v>100</v>
      </c>
    </row>
    <row r="5" spans="1:3" x14ac:dyDescent="0.3">
      <c r="A5" s="6" t="s">
        <v>13</v>
      </c>
      <c r="B5" s="12">
        <f>SUM(B4-Bedarf!H3)</f>
        <v>33</v>
      </c>
    </row>
    <row r="6" spans="1:3" hidden="1" x14ac:dyDescent="0.3">
      <c r="A6" s="6" t="s">
        <v>37</v>
      </c>
      <c r="B6" s="12">
        <f>SUM(B4-67)</f>
        <v>33</v>
      </c>
    </row>
    <row r="8" spans="1:3" x14ac:dyDescent="0.3">
      <c r="A8" s="6" t="s">
        <v>27</v>
      </c>
      <c r="B8" s="14">
        <f>SUM(B5*12*Bedarf!B22)</f>
        <v>1351854.0894997548</v>
      </c>
    </row>
    <row r="9" spans="1:3" x14ac:dyDescent="0.3">
      <c r="A9" s="7" t="s">
        <v>14</v>
      </c>
    </row>
    <row r="11" spans="1:3" x14ac:dyDescent="0.3">
      <c r="A11" s="6" t="s">
        <v>35</v>
      </c>
      <c r="B11" s="14">
        <f>SUM(B6*12*Bedarf!B12)</f>
        <v>396000</v>
      </c>
    </row>
    <row r="12" spans="1:3" x14ac:dyDescent="0.3">
      <c r="B12" s="24"/>
    </row>
    <row r="13" spans="1:3" x14ac:dyDescent="0.3">
      <c r="A13" s="6" t="s">
        <v>36</v>
      </c>
      <c r="B13" s="14">
        <f>SUM(B8-B11)</f>
        <v>955854.08949975483</v>
      </c>
    </row>
    <row r="14" spans="1:3" x14ac:dyDescent="0.3">
      <c r="B14" s="24"/>
    </row>
    <row r="15" spans="1:3" x14ac:dyDescent="0.3">
      <c r="A15" s="9" t="s">
        <v>28</v>
      </c>
      <c r="B15" s="16">
        <v>400000</v>
      </c>
    </row>
    <row r="16" spans="1:3" x14ac:dyDescent="0.3">
      <c r="A16" s="7" t="s">
        <v>22</v>
      </c>
    </row>
    <row r="17" spans="1:2" x14ac:dyDescent="0.3">
      <c r="A17" s="9" t="s">
        <v>17</v>
      </c>
      <c r="B17" s="22">
        <v>0.03</v>
      </c>
    </row>
    <row r="19" spans="1:2" x14ac:dyDescent="0.3">
      <c r="A19" s="6" t="s">
        <v>18</v>
      </c>
      <c r="B19" s="12">
        <f>Bedarf!B20</f>
        <v>27</v>
      </c>
    </row>
    <row r="21" spans="1:2" x14ac:dyDescent="0.3">
      <c r="A21" s="6" t="s">
        <v>29</v>
      </c>
      <c r="B21" s="19">
        <f>B15*(1+B17)^B19</f>
        <v>888515.60222806223</v>
      </c>
    </row>
    <row r="22" spans="1:2" x14ac:dyDescent="0.3">
      <c r="B22" s="3"/>
    </row>
    <row r="23" spans="1:2" x14ac:dyDescent="0.3">
      <c r="A23" s="8" t="s">
        <v>19</v>
      </c>
      <c r="B23" s="11">
        <f>SUM(B13-B21)</f>
        <v>67338.487271692604</v>
      </c>
    </row>
    <row r="25" spans="1:2" x14ac:dyDescent="0.3">
      <c r="A25" s="10" t="s">
        <v>15</v>
      </c>
      <c r="B25" s="23">
        <v>500</v>
      </c>
    </row>
    <row r="26" spans="1:2" x14ac:dyDescent="0.3">
      <c r="A26" s="10" t="s">
        <v>16</v>
      </c>
      <c r="B26" s="22">
        <v>0.02</v>
      </c>
    </row>
    <row r="28" spans="1:2" x14ac:dyDescent="0.3">
      <c r="A28" s="6" t="s">
        <v>20</v>
      </c>
      <c r="B28" s="15">
        <f>FV(B26/12,B19*12,-1*B25)</f>
        <v>214570.70680907555</v>
      </c>
    </row>
    <row r="30" spans="1:2" x14ac:dyDescent="0.3">
      <c r="A30" s="8" t="s">
        <v>26</v>
      </c>
      <c r="B30" s="25">
        <f>SUM(B28+B21-B13)</f>
        <v>147232.21953738295</v>
      </c>
    </row>
  </sheetData>
  <mergeCells count="1">
    <mergeCell ref="A1:C1"/>
  </mergeCells>
  <pageMargins left="0.7" right="0.7" top="0.78740157499999996" bottom="0.78740157499999996" header="0.3" footer="0.3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D64330852C404FB4F0AB334E3A727E" ma:contentTypeVersion="9" ma:contentTypeDescription="Ein neues Dokument erstellen." ma:contentTypeScope="" ma:versionID="9ab6ce4dd69de5f6d7852ed29c7d0282">
  <xsd:schema xmlns:xsd="http://www.w3.org/2001/XMLSchema" xmlns:xs="http://www.w3.org/2001/XMLSchema" xmlns:p="http://schemas.microsoft.com/office/2006/metadata/properties" xmlns:ns3="3412e578-3399-439b-93db-06a8fcca461a" targetNamespace="http://schemas.microsoft.com/office/2006/metadata/properties" ma:root="true" ma:fieldsID="34698a74811bf69e1260fc9c52d91c44" ns3:_="">
    <xsd:import namespace="3412e578-3399-439b-93db-06a8fcca46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DateTaken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2e578-3399-439b-93db-06a8fcca46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4AC4-7FED-4E7B-9C1A-07CA5AB83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2e578-3399-439b-93db-06a8fcca4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DDA8EA-CCB6-4572-A07D-3FDA37FE999C}">
  <ds:schemaRefs>
    <ds:schemaRef ds:uri="http://purl.org/dc/terms/"/>
    <ds:schemaRef ds:uri="http://schemas.openxmlformats.org/package/2006/metadata/core-properties"/>
    <ds:schemaRef ds:uri="http://purl.org/dc/elements/1.1/"/>
    <ds:schemaRef ds:uri="3412e578-3399-439b-93db-06a8fcca461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7E35CF-EB58-48DF-9572-8DAB9030B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Bedarf</vt:lpstr>
      <vt:lpstr>Deckung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</dc:creator>
  <cp:lastModifiedBy>Gisela Enders</cp:lastModifiedBy>
  <dcterms:created xsi:type="dcterms:W3CDTF">2020-08-08T06:14:41Z</dcterms:created>
  <dcterms:modified xsi:type="dcterms:W3CDTF">2020-08-28T15:57:57Z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0x0101003CD64330852C404FB4F0AB334E3A727E</vt:lpwstr>
  </property>
</Properties>
</file>